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600"/>
  </bookViews>
  <sheets>
    <sheet name="Протяженность ад МО" sheetId="1" r:id="rId1"/>
    <sheet name="Протяженность удс МО" sheetId="2" r:id="rId2"/>
  </sheets>
  <definedNames>
    <definedName name="_xlnm.Print_Titles" localSheetId="0">'Протяженность ад МО'!$6:$8</definedName>
    <definedName name="_xlnm.Print_Area" localSheetId="0">'Протяженность ад МО'!$A$1:$AJ$29</definedName>
  </definedNames>
  <calcPr calcId="162913"/>
</workbook>
</file>

<file path=xl/calcChain.xml><?xml version="1.0" encoding="utf-8"?>
<calcChain xmlns="http://schemas.openxmlformats.org/spreadsheetml/2006/main">
  <c r="M24" i="2" l="1"/>
  <c r="M40" i="2" s="1"/>
  <c r="M33" i="2"/>
  <c r="K19" i="1" l="1"/>
  <c r="H19" i="1"/>
  <c r="F19" i="1"/>
  <c r="C19" i="1"/>
  <c r="L24" i="2"/>
  <c r="G24" i="2"/>
  <c r="L27" i="2"/>
  <c r="G27" i="2"/>
  <c r="L30" i="2"/>
  <c r="G30" i="2"/>
  <c r="L38" i="2"/>
  <c r="G38" i="2"/>
  <c r="G33" i="2"/>
  <c r="C38" i="2"/>
  <c r="C33" i="2"/>
  <c r="C30" i="2"/>
  <c r="C27" i="2"/>
  <c r="C24" i="2"/>
  <c r="E19" i="1"/>
  <c r="L19" i="1"/>
  <c r="M19" i="1"/>
  <c r="N19" i="1"/>
  <c r="O19" i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B9" i="2"/>
  <c r="C9" i="2" s="1"/>
  <c r="D9" i="2" s="1"/>
  <c r="E9" i="2" s="1"/>
  <c r="I9" i="2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C9" i="2"/>
  <c r="AD9" i="2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C40" i="2" l="1"/>
  <c r="G40" i="2"/>
  <c r="L40" i="2"/>
</calcChain>
</file>

<file path=xl/sharedStrings.xml><?xml version="1.0" encoding="utf-8"?>
<sst xmlns="http://schemas.openxmlformats.org/spreadsheetml/2006/main" count="193" uniqueCount="95">
  <si>
    <t>№ п/п</t>
  </si>
  <si>
    <t>Протяженность, км</t>
  </si>
  <si>
    <t>III</t>
  </si>
  <si>
    <t>IV</t>
  </si>
  <si>
    <t>V</t>
  </si>
  <si>
    <t>ц/бетон</t>
  </si>
  <si>
    <t>а/бетон</t>
  </si>
  <si>
    <t>черное</t>
  </si>
  <si>
    <t>гравийное</t>
  </si>
  <si>
    <t>грунтовое</t>
  </si>
  <si>
    <t>Всего</t>
  </si>
  <si>
    <t>ж/бетон</t>
  </si>
  <si>
    <t>метал.</t>
  </si>
  <si>
    <t>деревян.</t>
  </si>
  <si>
    <t>км</t>
  </si>
  <si>
    <t>шт.</t>
  </si>
  <si>
    <t>п.м.</t>
  </si>
  <si>
    <t>Парамные переправы</t>
  </si>
  <si>
    <t>Мосты</t>
  </si>
  <si>
    <t>Трубы</t>
  </si>
  <si>
    <t>Тип покрытия</t>
  </si>
  <si>
    <t>Ледовые переправы</t>
  </si>
  <si>
    <t>Автозимники</t>
  </si>
  <si>
    <t>Дата последнего обследования</t>
  </si>
  <si>
    <t>дд/мм/гг</t>
  </si>
  <si>
    <t>№, дд/мм/гг</t>
  </si>
  <si>
    <t>Категори дороги</t>
  </si>
  <si>
    <t xml:space="preserve">Глава </t>
  </si>
  <si>
    <t>______________________</t>
  </si>
  <si>
    <t>подпись</t>
  </si>
  <si>
    <t>Ф.И.О</t>
  </si>
  <si>
    <t>Нормотивное состояние объекта</t>
  </si>
  <si>
    <t>Паспорт объекта</t>
  </si>
  <si>
    <t>Наименование автомобильной дороги</t>
  </si>
  <si>
    <t xml:space="preserve">Наименование населенного пункта </t>
  </si>
  <si>
    <t>Сельского поселения</t>
  </si>
  <si>
    <t>Муниципального образования ТО</t>
  </si>
  <si>
    <t>Муниципальногообразования                                                                                  Ф.И.О.</t>
  </si>
  <si>
    <t>Представитель ОГКУ  Управление автомобильных</t>
  </si>
  <si>
    <t>дорог Томской области</t>
  </si>
  <si>
    <t>Наименование улици</t>
  </si>
  <si>
    <t>Категори улиц</t>
  </si>
  <si>
    <t>Магистральные улици общегородского значения</t>
  </si>
  <si>
    <t>Магистральные улици районого значения</t>
  </si>
  <si>
    <t>Дороги грузового значения</t>
  </si>
  <si>
    <t>Жилые улици</t>
  </si>
  <si>
    <t>Улици и дороги местного значения</t>
  </si>
  <si>
    <t xml:space="preserve">Титульный список автомобильных дорог </t>
  </si>
  <si>
    <t>Титульный список улично-дорожной сети</t>
  </si>
  <si>
    <t>Рабочая</t>
  </si>
  <si>
    <t>Лесная</t>
  </si>
  <si>
    <t>Итого</t>
  </si>
  <si>
    <t>Самодуров Е.Н.</t>
  </si>
  <si>
    <t xml:space="preserve"> </t>
  </si>
  <si>
    <t xml:space="preserve">ширина проезжей части </t>
  </si>
  <si>
    <t>ширина обрчин</t>
  </si>
  <si>
    <t>м</t>
  </si>
  <si>
    <t xml:space="preserve">Муниципального образования                                                                                  </t>
  </si>
  <si>
    <t>Парабельский район</t>
  </si>
  <si>
    <t>с.Новосельцево</t>
  </si>
  <si>
    <t>с. Новосельцево</t>
  </si>
  <si>
    <t>Юбилейная</t>
  </si>
  <si>
    <t>Луговая</t>
  </si>
  <si>
    <t>Комсомольская</t>
  </si>
  <si>
    <t>пер. Совхозный</t>
  </si>
  <si>
    <t>Советская</t>
  </si>
  <si>
    <t>пер. Новый</t>
  </si>
  <si>
    <t>пер. Береговой</t>
  </si>
  <si>
    <t xml:space="preserve">Светлая </t>
  </si>
  <si>
    <t>пер. Кедровый</t>
  </si>
  <si>
    <t>пер. Школный</t>
  </si>
  <si>
    <t>пер. Пионерский</t>
  </si>
  <si>
    <t>д. Малое Нестерова</t>
  </si>
  <si>
    <t xml:space="preserve">Трудовая </t>
  </si>
  <si>
    <t>Новосельцево</t>
  </si>
  <si>
    <t>д. Нижняя Чигара</t>
  </si>
  <si>
    <t>Красноармейская</t>
  </si>
  <si>
    <t>д. Перемитино</t>
  </si>
  <si>
    <t>д. Верхняя чигара</t>
  </si>
  <si>
    <t>Дальная</t>
  </si>
  <si>
    <t>Береговая</t>
  </si>
  <si>
    <t>Заречная</t>
  </si>
  <si>
    <t>Ягодная</t>
  </si>
  <si>
    <t xml:space="preserve">итого </t>
  </si>
  <si>
    <t>подъезд к стадиону пер. Пионерский от  Центрольной дороги ул. Шишкова</t>
  </si>
  <si>
    <t>автомобильная дорога, ул. Советская от (пересечения с ул. Рабочей до пересечения с пер. Совхозный)</t>
  </si>
  <si>
    <t>подъезд к водонапорной башне от цетральной ул. Шишкова</t>
  </si>
  <si>
    <t xml:space="preserve">д. Малое Нестерова </t>
  </si>
  <si>
    <t>подьезд к водопорной башне от центральной дороги ул. Трудовой</t>
  </si>
  <si>
    <t>подьезд к водопорной башне от центральной дороги ул. Красноармейской</t>
  </si>
  <si>
    <t>Новосельцева А.С.</t>
  </si>
  <si>
    <t>Новосельцева А. С.</t>
  </si>
  <si>
    <t>итого</t>
  </si>
  <si>
    <t>с.Новосельцево, д. Малое Нестерова, д. Нижняя Чигара, д. Верхняя Чигара, д. Перемитино</t>
  </si>
  <si>
    <t>Автомобильная дорога  "Чумэл-Чвэч" к оз. Оськино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</si>
</sst>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0" fillId="0" borderId="13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Border="1"/>
    <xf numFmtId="0" fontId="5" fillId="0" borderId="10" xfId="0" applyFont="1" applyFill="1" applyBorder="1"/>
    <xf numFmtId="0" fontId="5" fillId="0" borderId="9" xfId="0" applyFont="1" applyFill="1" applyBorder="1"/>
    <xf numFmtId="0" fontId="5" fillId="0" borderId="12" xfId="0" applyFont="1" applyFill="1" applyBorder="1"/>
    <xf numFmtId="0" fontId="4" fillId="0" borderId="13" xfId="0" applyFont="1" applyFill="1" applyBorder="1"/>
    <xf numFmtId="1" fontId="4" fillId="0" borderId="13" xfId="0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0" borderId="0" xfId="0" applyFont="1"/>
    <xf numFmtId="0" fontId="10" fillId="0" borderId="14" xfId="0" applyFont="1" applyBorder="1"/>
    <xf numFmtId="0" fontId="9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3" xfId="0" applyNumberFormat="1" applyFont="1" applyFill="1" applyBorder="1"/>
    <xf numFmtId="2" fontId="4" fillId="0" borderId="14" xfId="0" applyNumberFormat="1" applyFont="1" applyBorder="1"/>
    <xf numFmtId="2" fontId="4" fillId="0" borderId="14" xfId="0" applyNumberFormat="1" applyFont="1" applyBorder="1" applyAlignment="1">
      <alignment wrapText="1"/>
    </xf>
    <xf numFmtId="2" fontId="10" fillId="0" borderId="14" xfId="0" applyNumberFormat="1" applyFont="1" applyBorder="1"/>
    <xf numFmtId="2" fontId="10" fillId="0" borderId="14" xfId="0" applyNumberFormat="1" applyFont="1" applyBorder="1" applyAlignment="1">
      <alignment wrapText="1"/>
    </xf>
    <xf numFmtId="1" fontId="2" fillId="0" borderId="2" xfId="0" applyNumberFormat="1" applyFont="1" applyBorder="1" applyAlignment="1">
      <alignment horizontal="centerContinuous" vertical="center"/>
    </xf>
    <xf numFmtId="1" fontId="2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/>
    <xf numFmtId="1" fontId="10" fillId="0" borderId="14" xfId="0" applyNumberFormat="1" applyFont="1" applyBorder="1"/>
    <xf numFmtId="1" fontId="0" fillId="0" borderId="0" xfId="0" applyNumberFormat="1" applyBorder="1"/>
    <xf numFmtId="1" fontId="0" fillId="0" borderId="0" xfId="0" applyNumberFormat="1" applyFont="1"/>
    <xf numFmtId="1" fontId="7" fillId="0" borderId="0" xfId="0" applyNumberFormat="1" applyFont="1"/>
    <xf numFmtId="1" fontId="0" fillId="0" borderId="0" xfId="0" applyNumberFormat="1"/>
    <xf numFmtId="1" fontId="2" fillId="0" borderId="1" xfId="0" applyNumberFormat="1" applyFont="1" applyBorder="1" applyAlignment="1">
      <alignment horizontal="centerContinuous" vertical="center"/>
    </xf>
    <xf numFmtId="1" fontId="2" fillId="0" borderId="10" xfId="0" applyNumberFormat="1" applyFont="1" applyBorder="1" applyAlignment="1">
      <alignment horizontal="center" vertical="center"/>
    </xf>
    <xf numFmtId="0" fontId="5" fillId="0" borderId="15" xfId="0" applyFont="1" applyFill="1" applyBorder="1"/>
    <xf numFmtId="0" fontId="4" fillId="0" borderId="16" xfId="0" applyFont="1" applyBorder="1"/>
    <xf numFmtId="0" fontId="10" fillId="0" borderId="17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/>
    <xf numFmtId="0" fontId="0" fillId="0" borderId="0" xfId="0" applyFont="1" applyBorder="1"/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Fill="1" applyBorder="1"/>
    <xf numFmtId="0" fontId="4" fillId="0" borderId="0" xfId="0" applyFont="1" applyBorder="1" applyAlignment="1"/>
    <xf numFmtId="0" fontId="0" fillId="0" borderId="14" xfId="0" applyBorder="1"/>
    <xf numFmtId="0" fontId="0" fillId="0" borderId="14" xfId="0" applyFont="1" applyBorder="1"/>
    <xf numFmtId="0" fontId="4" fillId="0" borderId="14" xfId="0" applyNumberFormat="1" applyFont="1" applyBorder="1"/>
    <xf numFmtId="0" fontId="10" fillId="0" borderId="14" xfId="0" applyFont="1" applyFill="1" applyBorder="1" applyAlignment="1">
      <alignment vertical="top" wrapText="1"/>
    </xf>
    <xf numFmtId="2" fontId="4" fillId="0" borderId="14" xfId="0" applyNumberFormat="1" applyFont="1" applyFill="1" applyBorder="1"/>
    <xf numFmtId="0" fontId="4" fillId="0" borderId="14" xfId="0" applyFont="1" applyFill="1" applyBorder="1" applyAlignment="1">
      <alignment wrapText="1"/>
    </xf>
    <xf numFmtId="0" fontId="4" fillId="0" borderId="14" xfId="2" applyNumberFormat="1" applyFont="1" applyFill="1" applyBorder="1"/>
    <xf numFmtId="0" fontId="4" fillId="0" borderId="14" xfId="0" applyNumberFormat="1" applyFont="1" applyFill="1" applyBorder="1"/>
    <xf numFmtId="0" fontId="10" fillId="0" borderId="14" xfId="0" applyFont="1" applyFill="1" applyBorder="1" applyAlignment="1">
      <alignment wrapText="1"/>
    </xf>
    <xf numFmtId="2" fontId="10" fillId="0" borderId="14" xfId="0" applyNumberFormat="1" applyFont="1" applyFill="1" applyBorder="1"/>
    <xf numFmtId="0" fontId="10" fillId="0" borderId="14" xfId="0" applyNumberFormat="1" applyFont="1" applyFill="1" applyBorder="1"/>
    <xf numFmtId="0" fontId="10" fillId="0" borderId="14" xfId="0" applyNumberFormat="1" applyFont="1" applyBorder="1"/>
    <xf numFmtId="0" fontId="4" fillId="0" borderId="14" xfId="0" applyFont="1" applyFill="1" applyBorder="1" applyAlignment="1">
      <alignment vertical="top" wrapText="1"/>
    </xf>
    <xf numFmtId="1" fontId="4" fillId="0" borderId="14" xfId="0" applyNumberFormat="1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2" fontId="4" fillId="0" borderId="14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 textRotation="90" wrapText="1"/>
    </xf>
    <xf numFmtId="0" fontId="8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showZeros="0" tabSelected="1" zoomScaleNormal="100" zoomScaleSheetLayoutView="100" workbookViewId="0">
      <selection activeCell="R26" sqref="R26:W27"/>
    </sheetView>
  </sheetViews>
  <sheetFormatPr defaultRowHeight="12.75" x14ac:dyDescent="0.2"/>
  <cols>
    <col min="1" max="1" width="3.7109375" customWidth="1"/>
    <col min="2" max="2" width="15.42578125" customWidth="1"/>
    <col min="3" max="3" width="6.140625" customWidth="1"/>
    <col min="4" max="4" width="4.140625" customWidth="1"/>
    <col min="5" max="5" width="5.140625" customWidth="1"/>
    <col min="6" max="6" width="6" customWidth="1"/>
    <col min="7" max="7" width="3.5703125" customWidth="1"/>
    <col min="8" max="8" width="5.28515625" customWidth="1"/>
    <col min="9" max="9" width="3.28515625" customWidth="1"/>
    <col min="10" max="10" width="5.140625" customWidth="1"/>
    <col min="11" max="11" width="5" customWidth="1"/>
    <col min="12" max="12" width="4.28515625" style="58" customWidth="1"/>
    <col min="13" max="13" width="4.7109375" customWidth="1"/>
    <col min="14" max="14" width="3.5703125" style="58" customWidth="1"/>
    <col min="15" max="15" width="5.28515625" customWidth="1"/>
    <col min="16" max="16" width="3.5703125" customWidth="1"/>
    <col min="17" max="17" width="4" customWidth="1"/>
    <col min="18" max="18" width="3.7109375" customWidth="1"/>
    <col min="19" max="19" width="4" customWidth="1"/>
    <col min="20" max="20" width="3.42578125" customWidth="1"/>
    <col min="21" max="21" width="3.7109375" customWidth="1"/>
    <col min="22" max="22" width="3.5703125" customWidth="1"/>
    <col min="23" max="23" width="4.42578125" customWidth="1"/>
    <col min="24" max="24" width="3.140625" customWidth="1"/>
    <col min="25" max="25" width="3.28515625" customWidth="1"/>
    <col min="26" max="26" width="4.7109375" customWidth="1"/>
    <col min="27" max="27" width="4.140625" customWidth="1"/>
    <col min="28" max="28" width="3.28515625" customWidth="1"/>
    <col min="29" max="29" width="3.42578125" customWidth="1"/>
    <col min="30" max="30" width="3.5703125" customWidth="1"/>
    <col min="31" max="31" width="7.5703125" customWidth="1"/>
    <col min="32" max="32" width="6.85546875" customWidth="1"/>
    <col min="33" max="35" width="7.42578125" customWidth="1"/>
    <col min="36" max="36" width="9.140625" style="31"/>
  </cols>
  <sheetData>
    <row r="1" spans="1:37" x14ac:dyDescent="0.2">
      <c r="K1" s="23" t="s">
        <v>34</v>
      </c>
      <c r="L1"/>
      <c r="N1"/>
      <c r="Q1" s="72" t="s">
        <v>93</v>
      </c>
      <c r="R1" s="72"/>
      <c r="S1" s="72"/>
      <c r="T1" s="72"/>
      <c r="U1" s="72"/>
      <c r="V1" s="72"/>
      <c r="W1" s="72"/>
      <c r="X1" s="72"/>
      <c r="Y1" s="72"/>
      <c r="Z1" s="72"/>
      <c r="AJ1"/>
    </row>
    <row r="2" spans="1:37" x14ac:dyDescent="0.2">
      <c r="L2"/>
      <c r="M2" s="30" t="s">
        <v>35</v>
      </c>
      <c r="N2" s="30"/>
      <c r="O2" s="30"/>
      <c r="P2" s="30"/>
      <c r="Q2" s="102" t="s">
        <v>59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J2"/>
    </row>
    <row r="3" spans="1:37" ht="13.5" customHeight="1" x14ac:dyDescent="0.2">
      <c r="K3" s="29" t="s">
        <v>36</v>
      </c>
      <c r="L3"/>
      <c r="N3" s="29"/>
      <c r="O3" s="29"/>
      <c r="P3" s="29"/>
      <c r="Q3" s="102" t="s">
        <v>58</v>
      </c>
      <c r="R3" s="102"/>
      <c r="S3" s="102"/>
      <c r="T3" s="102"/>
      <c r="U3" s="102"/>
      <c r="V3" s="102"/>
      <c r="W3" s="102"/>
      <c r="X3" s="102"/>
      <c r="Y3" s="102"/>
      <c r="Z3" s="102"/>
      <c r="AA3" s="102"/>
      <c r="AJ3"/>
    </row>
    <row r="4" spans="1:37" s="22" customFormat="1" ht="16.5" customHeight="1" x14ac:dyDescent="0.2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J4" s="64"/>
    </row>
    <row r="5" spans="1:37" s="6" customFormat="1" ht="30" customHeight="1" thickBot="1" x14ac:dyDescent="0.25">
      <c r="B5" s="91" t="s">
        <v>47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J5" s="65"/>
    </row>
    <row r="6" spans="1:37" s="6" customFormat="1" ht="21.75" customHeight="1" thickBot="1" x14ac:dyDescent="0.25">
      <c r="A6" s="107" t="s">
        <v>0</v>
      </c>
      <c r="B6" s="107" t="s">
        <v>33</v>
      </c>
      <c r="C6" s="107" t="s">
        <v>1</v>
      </c>
      <c r="D6" s="110" t="s">
        <v>26</v>
      </c>
      <c r="E6" s="110"/>
      <c r="F6" s="111"/>
      <c r="G6" s="115" t="s">
        <v>20</v>
      </c>
      <c r="H6" s="110"/>
      <c r="I6" s="110"/>
      <c r="J6" s="110"/>
      <c r="K6" s="111"/>
      <c r="L6" s="59" t="s">
        <v>18</v>
      </c>
      <c r="M6" s="3"/>
      <c r="N6" s="51"/>
      <c r="O6" s="3"/>
      <c r="P6" s="3"/>
      <c r="Q6" s="3"/>
      <c r="R6" s="4"/>
      <c r="S6" s="3"/>
      <c r="T6" s="2" t="s">
        <v>19</v>
      </c>
      <c r="U6" s="3"/>
      <c r="V6" s="3"/>
      <c r="W6" s="3"/>
      <c r="X6" s="5"/>
      <c r="Y6" s="5"/>
      <c r="Z6" s="94" t="s">
        <v>17</v>
      </c>
      <c r="AA6" s="94" t="s">
        <v>21</v>
      </c>
      <c r="AB6" s="95"/>
      <c r="AC6" s="94" t="s">
        <v>22</v>
      </c>
      <c r="AD6" s="95"/>
      <c r="AE6" s="94" t="s">
        <v>23</v>
      </c>
      <c r="AF6" s="90" t="s">
        <v>32</v>
      </c>
      <c r="AG6" s="90" t="s">
        <v>31</v>
      </c>
      <c r="AH6" s="90" t="s">
        <v>54</v>
      </c>
      <c r="AI6" s="90" t="s">
        <v>55</v>
      </c>
      <c r="AJ6" s="65"/>
    </row>
    <row r="7" spans="1:37" s="6" customFormat="1" ht="67.5" customHeight="1" thickBot="1" x14ac:dyDescent="0.25">
      <c r="A7" s="108"/>
      <c r="B7" s="108"/>
      <c r="C7" s="108"/>
      <c r="D7" s="7" t="s">
        <v>2</v>
      </c>
      <c r="E7" s="7" t="s">
        <v>3</v>
      </c>
      <c r="F7" s="8" t="s">
        <v>4</v>
      </c>
      <c r="G7" s="9" t="s">
        <v>5</v>
      </c>
      <c r="H7" s="10" t="s">
        <v>6</v>
      </c>
      <c r="I7" s="10" t="s">
        <v>7</v>
      </c>
      <c r="J7" s="10" t="s">
        <v>8</v>
      </c>
      <c r="K7" s="11" t="s">
        <v>9</v>
      </c>
      <c r="L7" s="100" t="s">
        <v>10</v>
      </c>
      <c r="M7" s="93"/>
      <c r="N7" s="92" t="s">
        <v>11</v>
      </c>
      <c r="O7" s="93"/>
      <c r="P7" s="92" t="s">
        <v>12</v>
      </c>
      <c r="Q7" s="93"/>
      <c r="R7" s="92" t="s">
        <v>13</v>
      </c>
      <c r="S7" s="99"/>
      <c r="T7" s="100" t="s">
        <v>10</v>
      </c>
      <c r="U7" s="93"/>
      <c r="V7" s="101" t="s">
        <v>11</v>
      </c>
      <c r="W7" s="93"/>
      <c r="X7" s="92" t="s">
        <v>12</v>
      </c>
      <c r="Y7" s="99"/>
      <c r="Z7" s="98"/>
      <c r="AA7" s="96"/>
      <c r="AB7" s="97"/>
      <c r="AC7" s="96"/>
      <c r="AD7" s="97"/>
      <c r="AE7" s="98"/>
      <c r="AF7" s="90"/>
      <c r="AG7" s="90"/>
      <c r="AH7" s="90"/>
      <c r="AI7" s="90"/>
      <c r="AJ7" s="65"/>
      <c r="AK7" s="6" t="s">
        <v>53</v>
      </c>
    </row>
    <row r="8" spans="1:37" s="20" customFormat="1" ht="33.75" customHeight="1" thickBot="1" x14ac:dyDescent="0.25">
      <c r="A8" s="109"/>
      <c r="B8" s="109"/>
      <c r="C8" s="12" t="s">
        <v>14</v>
      </c>
      <c r="D8" s="13" t="s">
        <v>14</v>
      </c>
      <c r="E8" s="13" t="s">
        <v>14</v>
      </c>
      <c r="F8" s="14" t="s">
        <v>14</v>
      </c>
      <c r="G8" s="15" t="s">
        <v>14</v>
      </c>
      <c r="H8" s="16" t="s">
        <v>14</v>
      </c>
      <c r="I8" s="16" t="s">
        <v>14</v>
      </c>
      <c r="J8" s="16" t="s">
        <v>14</v>
      </c>
      <c r="K8" s="17" t="s">
        <v>14</v>
      </c>
      <c r="L8" s="60" t="s">
        <v>15</v>
      </c>
      <c r="M8" s="13" t="s">
        <v>16</v>
      </c>
      <c r="N8" s="52" t="s">
        <v>15</v>
      </c>
      <c r="O8" s="13" t="s">
        <v>16</v>
      </c>
      <c r="P8" s="13" t="s">
        <v>15</v>
      </c>
      <c r="Q8" s="13" t="s">
        <v>16</v>
      </c>
      <c r="R8" s="13" t="s">
        <v>15</v>
      </c>
      <c r="S8" s="18" t="s">
        <v>16</v>
      </c>
      <c r="T8" s="15" t="s">
        <v>15</v>
      </c>
      <c r="U8" s="13" t="s">
        <v>16</v>
      </c>
      <c r="V8" s="13" t="s">
        <v>15</v>
      </c>
      <c r="W8" s="13" t="s">
        <v>16</v>
      </c>
      <c r="X8" s="13" t="s">
        <v>15</v>
      </c>
      <c r="Y8" s="18" t="s">
        <v>16</v>
      </c>
      <c r="Z8" s="19" t="s">
        <v>15</v>
      </c>
      <c r="AA8" s="19" t="s">
        <v>14</v>
      </c>
      <c r="AB8" s="44" t="s">
        <v>15</v>
      </c>
      <c r="AC8" s="45" t="s">
        <v>15</v>
      </c>
      <c r="AD8" s="45" t="s">
        <v>14</v>
      </c>
      <c r="AE8" s="45" t="s">
        <v>24</v>
      </c>
      <c r="AF8" s="70" t="s">
        <v>25</v>
      </c>
      <c r="AG8" s="70" t="s">
        <v>25</v>
      </c>
      <c r="AH8" s="70" t="s">
        <v>56</v>
      </c>
      <c r="AI8" s="70" t="s">
        <v>56</v>
      </c>
      <c r="AJ8" s="66"/>
    </row>
    <row r="9" spans="1:37" s="24" customFormat="1" ht="12" thickBot="1" x14ac:dyDescent="0.25">
      <c r="A9" s="32">
        <v>1</v>
      </c>
      <c r="B9" s="33">
        <f>A9+1</f>
        <v>2</v>
      </c>
      <c r="C9" s="33">
        <f t="shared" ref="C9:AG9" si="0">B9+1</f>
        <v>3</v>
      </c>
      <c r="D9" s="33">
        <f t="shared" si="0"/>
        <v>4</v>
      </c>
      <c r="E9" s="33">
        <f t="shared" si="0"/>
        <v>5</v>
      </c>
      <c r="F9" s="33">
        <f t="shared" si="0"/>
        <v>6</v>
      </c>
      <c r="G9" s="33">
        <f t="shared" si="0"/>
        <v>7</v>
      </c>
      <c r="H9" s="33">
        <f t="shared" si="0"/>
        <v>8</v>
      </c>
      <c r="I9" s="33">
        <f t="shared" si="0"/>
        <v>9</v>
      </c>
      <c r="J9" s="33">
        <f t="shared" si="0"/>
        <v>10</v>
      </c>
      <c r="K9" s="33">
        <f t="shared" si="0"/>
        <v>11</v>
      </c>
      <c r="L9" s="53">
        <f t="shared" si="0"/>
        <v>12</v>
      </c>
      <c r="M9" s="33">
        <f t="shared" si="0"/>
        <v>13</v>
      </c>
      <c r="N9" s="53">
        <f t="shared" si="0"/>
        <v>14</v>
      </c>
      <c r="O9" s="33">
        <f t="shared" si="0"/>
        <v>15</v>
      </c>
      <c r="P9" s="33">
        <f t="shared" si="0"/>
        <v>16</v>
      </c>
      <c r="Q9" s="33">
        <f t="shared" si="0"/>
        <v>17</v>
      </c>
      <c r="R9" s="33">
        <f t="shared" si="0"/>
        <v>18</v>
      </c>
      <c r="S9" s="33">
        <f t="shared" si="0"/>
        <v>19</v>
      </c>
      <c r="T9" s="33">
        <f t="shared" si="0"/>
        <v>20</v>
      </c>
      <c r="U9" s="33">
        <f t="shared" si="0"/>
        <v>21</v>
      </c>
      <c r="V9" s="33">
        <f t="shared" si="0"/>
        <v>22</v>
      </c>
      <c r="W9" s="33">
        <f t="shared" si="0"/>
        <v>23</v>
      </c>
      <c r="X9" s="33">
        <f t="shared" si="0"/>
        <v>24</v>
      </c>
      <c r="Y9" s="33">
        <f t="shared" si="0"/>
        <v>25</v>
      </c>
      <c r="Z9" s="33">
        <f t="shared" si="0"/>
        <v>26</v>
      </c>
      <c r="AA9" s="33">
        <f t="shared" si="0"/>
        <v>27</v>
      </c>
      <c r="AB9" s="33">
        <f t="shared" si="0"/>
        <v>28</v>
      </c>
      <c r="AC9" s="33">
        <f t="shared" si="0"/>
        <v>29</v>
      </c>
      <c r="AD9" s="33">
        <f t="shared" si="0"/>
        <v>30</v>
      </c>
      <c r="AE9" s="61">
        <f t="shared" si="0"/>
        <v>31</v>
      </c>
      <c r="AF9" s="71">
        <f t="shared" si="0"/>
        <v>32</v>
      </c>
      <c r="AG9" s="71">
        <f t="shared" si="0"/>
        <v>33</v>
      </c>
      <c r="AH9" s="71">
        <v>34</v>
      </c>
      <c r="AI9" s="71">
        <v>35</v>
      </c>
      <c r="AJ9" s="67"/>
    </row>
    <row r="10" spans="1:37" x14ac:dyDescent="0.2">
      <c r="A10" s="35"/>
      <c r="B10" s="26" t="s">
        <v>60</v>
      </c>
      <c r="C10" s="46"/>
      <c r="D10" s="46"/>
      <c r="E10" s="46"/>
      <c r="F10" s="46"/>
      <c r="G10" s="46"/>
      <c r="H10" s="46"/>
      <c r="I10" s="46"/>
      <c r="J10" s="46"/>
      <c r="K10" s="46"/>
      <c r="L10" s="36"/>
      <c r="M10" s="46"/>
      <c r="N10" s="3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37"/>
      <c r="AC10" s="37"/>
      <c r="AD10" s="37"/>
      <c r="AE10" s="62"/>
      <c r="AF10" s="38"/>
      <c r="AG10" s="38"/>
      <c r="AH10" s="38"/>
      <c r="AI10" s="38"/>
    </row>
    <row r="11" spans="1:37" ht="78" customHeight="1" x14ac:dyDescent="0.2">
      <c r="A11" s="38">
        <v>1</v>
      </c>
      <c r="B11" s="85" t="s">
        <v>84</v>
      </c>
      <c r="C11" s="77">
        <v>0.39</v>
      </c>
      <c r="D11" s="77"/>
      <c r="E11" s="77"/>
      <c r="F11" s="77">
        <v>0.39</v>
      </c>
      <c r="G11" s="77"/>
      <c r="H11" s="77"/>
      <c r="I11" s="77"/>
      <c r="J11" s="77">
        <v>0.39</v>
      </c>
      <c r="K11" s="77"/>
      <c r="L11" s="86"/>
      <c r="M11" s="77"/>
      <c r="N11" s="8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87"/>
      <c r="AC11" s="87"/>
      <c r="AD11" s="87"/>
      <c r="AE11" s="88"/>
      <c r="AF11" s="87"/>
      <c r="AG11" s="87"/>
      <c r="AH11" s="87">
        <v>6</v>
      </c>
      <c r="AI11" s="87"/>
    </row>
    <row r="12" spans="1:37" ht="89.25" x14ac:dyDescent="0.2">
      <c r="A12" s="38">
        <v>2</v>
      </c>
      <c r="B12" s="85" t="s">
        <v>85</v>
      </c>
      <c r="C12" s="80">
        <v>9.0999999999999998E-2</v>
      </c>
      <c r="D12" s="77"/>
      <c r="E12" s="77"/>
      <c r="F12" s="80">
        <v>9.0999999999999998E-2</v>
      </c>
      <c r="G12" s="77"/>
      <c r="H12" s="77"/>
      <c r="I12" s="77"/>
      <c r="J12" s="80">
        <v>9.0999999999999998E-2</v>
      </c>
      <c r="K12" s="77"/>
      <c r="L12" s="86"/>
      <c r="M12" s="77"/>
      <c r="N12" s="8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87"/>
      <c r="AC12" s="87"/>
      <c r="AD12" s="87"/>
      <c r="AE12" s="88"/>
      <c r="AF12" s="87"/>
      <c r="AG12" s="87"/>
      <c r="AH12" s="87">
        <v>6</v>
      </c>
      <c r="AI12" s="87"/>
    </row>
    <row r="13" spans="1:37" ht="63.75" x14ac:dyDescent="0.2">
      <c r="A13" s="38">
        <v>3</v>
      </c>
      <c r="B13" s="85" t="s">
        <v>86</v>
      </c>
      <c r="C13" s="80">
        <v>0.21</v>
      </c>
      <c r="D13" s="80"/>
      <c r="E13" s="80"/>
      <c r="F13" s="80">
        <v>0.21</v>
      </c>
      <c r="G13" s="80"/>
      <c r="H13" s="80"/>
      <c r="I13" s="80"/>
      <c r="J13" s="80">
        <v>0.21</v>
      </c>
      <c r="K13" s="77"/>
      <c r="L13" s="86"/>
      <c r="M13" s="77"/>
      <c r="N13" s="8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87"/>
      <c r="AC13" s="87"/>
      <c r="AD13" s="87"/>
      <c r="AE13" s="88"/>
      <c r="AF13" s="87"/>
      <c r="AG13" s="87"/>
      <c r="AH13" s="87">
        <v>6</v>
      </c>
      <c r="AI13" s="87">
        <v>0</v>
      </c>
    </row>
    <row r="14" spans="1:37" ht="27" customHeight="1" x14ac:dyDescent="0.2">
      <c r="A14" s="38"/>
      <c r="B14" s="76" t="s">
        <v>75</v>
      </c>
      <c r="C14" s="77"/>
      <c r="D14" s="77"/>
      <c r="E14" s="77"/>
      <c r="F14" s="77"/>
      <c r="G14" s="77"/>
      <c r="H14" s="77"/>
      <c r="I14" s="77"/>
      <c r="J14" s="77"/>
      <c r="K14" s="77"/>
      <c r="L14" s="86"/>
      <c r="M14" s="77"/>
      <c r="N14" s="86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87"/>
      <c r="AC14" s="87"/>
      <c r="AD14" s="87"/>
      <c r="AE14" s="88"/>
      <c r="AF14" s="87"/>
      <c r="AG14" s="87"/>
      <c r="AH14" s="87"/>
      <c r="AI14" s="87"/>
    </row>
    <row r="15" spans="1:37" ht="75" customHeight="1" x14ac:dyDescent="0.2">
      <c r="A15" s="38"/>
      <c r="B15" s="85" t="s">
        <v>89</v>
      </c>
      <c r="C15" s="77">
        <v>0.2</v>
      </c>
      <c r="D15" s="77"/>
      <c r="E15" s="77"/>
      <c r="F15" s="77">
        <v>0.2</v>
      </c>
      <c r="G15" s="77"/>
      <c r="H15" s="77"/>
      <c r="I15" s="77"/>
      <c r="J15" s="77"/>
      <c r="K15" s="77">
        <v>0.2</v>
      </c>
      <c r="L15" s="86"/>
      <c r="M15" s="77"/>
      <c r="N15" s="8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87"/>
      <c r="AC15" s="87"/>
      <c r="AD15" s="87"/>
      <c r="AE15" s="88"/>
      <c r="AF15" s="87"/>
      <c r="AG15" s="87"/>
      <c r="AH15" s="87">
        <v>6</v>
      </c>
      <c r="AI15" s="87"/>
    </row>
    <row r="16" spans="1:37" ht="25.5" x14ac:dyDescent="0.2">
      <c r="A16" s="38"/>
      <c r="B16" s="81" t="s">
        <v>87</v>
      </c>
      <c r="C16" s="77"/>
      <c r="D16" s="77"/>
      <c r="E16" s="77"/>
      <c r="F16" s="77"/>
      <c r="G16" s="77"/>
      <c r="H16" s="77"/>
      <c r="I16" s="77"/>
      <c r="J16" s="77"/>
      <c r="K16" s="77"/>
      <c r="L16" s="86"/>
      <c r="M16" s="77"/>
      <c r="N16" s="8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87"/>
      <c r="AC16" s="87"/>
      <c r="AD16" s="87"/>
      <c r="AE16" s="88"/>
      <c r="AF16" s="87"/>
      <c r="AG16" s="87"/>
      <c r="AH16" s="87"/>
      <c r="AI16" s="87"/>
    </row>
    <row r="17" spans="1:35" ht="76.5" x14ac:dyDescent="0.2">
      <c r="A17" s="38">
        <v>6</v>
      </c>
      <c r="B17" s="78" t="s">
        <v>88</v>
      </c>
      <c r="C17" s="89">
        <v>0.16</v>
      </c>
      <c r="D17" s="77"/>
      <c r="E17" s="77"/>
      <c r="F17" s="77">
        <v>0.16</v>
      </c>
      <c r="G17" s="77"/>
      <c r="H17" s="77"/>
      <c r="I17" s="77"/>
      <c r="J17" s="77"/>
      <c r="K17" s="77">
        <v>0.16</v>
      </c>
      <c r="L17" s="86"/>
      <c r="M17" s="77"/>
      <c r="N17" s="8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87"/>
      <c r="AC17" s="87"/>
      <c r="AD17" s="87"/>
      <c r="AE17" s="88"/>
      <c r="AF17" s="87"/>
      <c r="AG17" s="87"/>
      <c r="AH17" s="87">
        <v>6</v>
      </c>
      <c r="AI17" s="87"/>
    </row>
    <row r="18" spans="1:35" ht="51" x14ac:dyDescent="0.2">
      <c r="A18" s="38">
        <v>7</v>
      </c>
      <c r="B18" s="85" t="s">
        <v>94</v>
      </c>
      <c r="C18" s="77">
        <v>0.54</v>
      </c>
      <c r="D18" s="77"/>
      <c r="E18" s="77"/>
      <c r="F18" s="77">
        <v>0.54</v>
      </c>
      <c r="G18" s="77"/>
      <c r="H18" s="77">
        <v>0.54</v>
      </c>
      <c r="I18" s="77"/>
      <c r="J18" s="77"/>
      <c r="K18" s="77"/>
      <c r="L18" s="86"/>
      <c r="M18" s="77"/>
      <c r="N18" s="86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87"/>
      <c r="AC18" s="87"/>
      <c r="AD18" s="87"/>
      <c r="AE18" s="88"/>
      <c r="AF18" s="87"/>
      <c r="AG18" s="87"/>
      <c r="AH18" s="87">
        <v>4.5</v>
      </c>
      <c r="AI18" s="87"/>
    </row>
    <row r="19" spans="1:35" s="68" customFormat="1" ht="12" customHeight="1" x14ac:dyDescent="0.2">
      <c r="A19" s="42"/>
      <c r="B19" s="40" t="s">
        <v>51</v>
      </c>
      <c r="C19" s="50">
        <f>SUM(C11+C12+C13+C15+C17+C18)</f>
        <v>1.591</v>
      </c>
      <c r="D19" s="50"/>
      <c r="E19" s="50">
        <f>SUM(E11:E18)</f>
        <v>0</v>
      </c>
      <c r="F19" s="50">
        <f>F11+F12+F13+F15+F17+F18</f>
        <v>1.591</v>
      </c>
      <c r="G19" s="50"/>
      <c r="H19" s="50">
        <f>H18</f>
        <v>0.54</v>
      </c>
      <c r="I19" s="50"/>
      <c r="J19" s="50"/>
      <c r="K19" s="49">
        <f>K15+K17</f>
        <v>0.36</v>
      </c>
      <c r="L19" s="54">
        <f>SUM(L11:L18)</f>
        <v>0</v>
      </c>
      <c r="M19" s="49">
        <f>SUM(M11:M18)</f>
        <v>0</v>
      </c>
      <c r="N19" s="54">
        <f>SUM(N11:N18)</f>
        <v>0</v>
      </c>
      <c r="O19" s="49">
        <f>SUM(O11:O18)</f>
        <v>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2"/>
      <c r="AC19" s="42"/>
      <c r="AD19" s="42"/>
      <c r="AE19" s="63"/>
      <c r="AF19" s="42"/>
      <c r="AG19" s="42"/>
      <c r="AH19" s="42"/>
      <c r="AI19" s="42"/>
    </row>
    <row r="20" spans="1:35" ht="12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55"/>
      <c r="M20" s="31"/>
      <c r="N20" s="55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s="69" customFormat="1" x14ac:dyDescent="0.2">
      <c r="A21" s="2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56"/>
      <c r="M21" s="1"/>
      <c r="N21" s="5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69" customFormat="1" x14ac:dyDescent="0.2">
      <c r="A22" s="21" t="s">
        <v>37</v>
      </c>
      <c r="B22" s="1"/>
      <c r="C22" s="1"/>
      <c r="D22" s="1"/>
      <c r="E22" s="1"/>
      <c r="F22" s="1"/>
      <c r="G22" s="1"/>
      <c r="H22" s="1"/>
      <c r="I22" s="1"/>
      <c r="J22" s="1" t="s">
        <v>28</v>
      </c>
      <c r="K22" s="1"/>
      <c r="L22" s="57"/>
      <c r="M22" s="25"/>
      <c r="N22" s="57"/>
      <c r="O22" s="1"/>
      <c r="P22" s="1"/>
      <c r="Q22" s="1"/>
      <c r="R22" s="103" t="s">
        <v>91</v>
      </c>
      <c r="S22" s="103"/>
      <c r="T22" s="103"/>
      <c r="U22" s="103"/>
      <c r="V22" s="103"/>
      <c r="W22" s="103"/>
      <c r="X22" s="22"/>
      <c r="Y22" s="1"/>
      <c r="Z22" s="104"/>
      <c r="AA22" s="105"/>
      <c r="AB22" s="105"/>
      <c r="AC22" s="105"/>
      <c r="AD22" s="105"/>
      <c r="AE22" s="1"/>
      <c r="AF22" s="1"/>
      <c r="AG22" s="1"/>
      <c r="AH22" s="1"/>
      <c r="AI22" s="1"/>
    </row>
    <row r="23" spans="1:35" s="69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12" t="s">
        <v>29</v>
      </c>
      <c r="L23" s="112"/>
      <c r="M23" s="112"/>
      <c r="N23" s="112"/>
      <c r="O23" s="1"/>
      <c r="P23" s="1"/>
      <c r="Q23" s="1"/>
      <c r="R23" s="22"/>
      <c r="S23" s="22"/>
      <c r="T23" s="113" t="s">
        <v>30</v>
      </c>
      <c r="U23" s="114"/>
      <c r="V23" s="22"/>
      <c r="W23" s="22"/>
      <c r="X23" s="22"/>
      <c r="Y23" s="1"/>
      <c r="Z23" s="1"/>
      <c r="AA23" s="112"/>
      <c r="AB23" s="112"/>
      <c r="AC23" s="112"/>
      <c r="AD23" s="1"/>
      <c r="AE23" s="1"/>
      <c r="AF23" s="1"/>
      <c r="AG23" s="1"/>
      <c r="AH23" s="1"/>
      <c r="AI23" s="1"/>
    </row>
    <row r="24" spans="1:35" s="69" customForma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/>
      <c r="M24" s="1"/>
      <c r="N24" s="56"/>
      <c r="O24" s="1"/>
      <c r="P24" s="1"/>
      <c r="Q24" s="1"/>
      <c r="R24" s="22"/>
      <c r="S24" s="22"/>
      <c r="T24" s="22"/>
      <c r="U24" s="114"/>
      <c r="V24" s="114"/>
      <c r="W24" s="114"/>
      <c r="X24" s="114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69" customFormat="1" x14ac:dyDescent="0.2">
      <c r="A25" s="21"/>
      <c r="B25" s="1"/>
      <c r="C25" s="1"/>
      <c r="D25" s="1"/>
      <c r="E25" s="1"/>
      <c r="F25" s="1"/>
      <c r="G25" s="1"/>
      <c r="H25" s="1"/>
      <c r="I25" s="1"/>
      <c r="J25" s="1"/>
      <c r="K25" s="1"/>
      <c r="L25" s="56"/>
      <c r="M25" s="1"/>
      <c r="N25" s="56"/>
      <c r="O25" s="1"/>
      <c r="P25" s="1"/>
      <c r="Q25" s="1"/>
      <c r="R25" s="22"/>
      <c r="S25" s="22"/>
      <c r="T25" s="22"/>
      <c r="U25" s="22"/>
      <c r="V25" s="22"/>
      <c r="W25" s="22"/>
      <c r="X25" s="2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21"/>
      <c r="B26" s="1"/>
      <c r="C26" s="1"/>
      <c r="D26" s="1"/>
      <c r="E26" s="1"/>
      <c r="F26" s="1"/>
      <c r="G26" s="1"/>
      <c r="H26" s="1"/>
      <c r="I26" s="1"/>
      <c r="J26" s="1"/>
      <c r="K26" s="1"/>
      <c r="L26" s="57"/>
      <c r="M26" s="25"/>
      <c r="N26" s="57"/>
      <c r="O26" s="1"/>
      <c r="P26" s="1"/>
      <c r="Q26" s="1"/>
      <c r="R26" s="103"/>
      <c r="S26" s="103"/>
      <c r="T26" s="103"/>
      <c r="U26" s="103"/>
      <c r="V26" s="103"/>
      <c r="W26" s="103"/>
      <c r="X26" s="22"/>
      <c r="Y26" s="1"/>
      <c r="Z26" s="104"/>
      <c r="AA26" s="105"/>
      <c r="AB26" s="105"/>
      <c r="AC26" s="105"/>
      <c r="AD26" s="105"/>
    </row>
    <row r="27" spans="1:3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12"/>
      <c r="L27" s="112"/>
      <c r="M27" s="112"/>
      <c r="N27" s="112"/>
      <c r="O27" s="1"/>
      <c r="P27" s="1"/>
      <c r="Q27" s="1"/>
      <c r="R27" s="22"/>
      <c r="S27" s="22"/>
      <c r="T27" s="113"/>
      <c r="U27" s="114"/>
      <c r="V27" s="22"/>
      <c r="W27" s="22"/>
      <c r="X27" s="22"/>
      <c r="Y27" s="1"/>
      <c r="Z27" s="1"/>
      <c r="AA27" s="112"/>
      <c r="AB27" s="112"/>
      <c r="AC27" s="112"/>
      <c r="AD27" s="1"/>
    </row>
  </sheetData>
  <mergeCells count="35">
    <mergeCell ref="A6:A8"/>
    <mergeCell ref="B6:B8"/>
    <mergeCell ref="C6:C7"/>
    <mergeCell ref="D6:F6"/>
    <mergeCell ref="AA27:AC27"/>
    <mergeCell ref="T27:U27"/>
    <mergeCell ref="K27:N27"/>
    <mergeCell ref="G6:K6"/>
    <mergeCell ref="K23:N23"/>
    <mergeCell ref="L7:M7"/>
    <mergeCell ref="Z26:AD26"/>
    <mergeCell ref="T23:U23"/>
    <mergeCell ref="AA23:AC23"/>
    <mergeCell ref="U24:X24"/>
    <mergeCell ref="R26:W26"/>
    <mergeCell ref="Q2:AC2"/>
    <mergeCell ref="Q3:AA3"/>
    <mergeCell ref="R22:W22"/>
    <mergeCell ref="Z22:AD22"/>
    <mergeCell ref="X7:Y7"/>
    <mergeCell ref="AA6:AB7"/>
    <mergeCell ref="B4:AE4"/>
    <mergeCell ref="AH6:AH7"/>
    <mergeCell ref="AI6:AI7"/>
    <mergeCell ref="B5:AE5"/>
    <mergeCell ref="N7:O7"/>
    <mergeCell ref="P7:Q7"/>
    <mergeCell ref="AC6:AD7"/>
    <mergeCell ref="Z6:Z7"/>
    <mergeCell ref="R7:S7"/>
    <mergeCell ref="T7:U7"/>
    <mergeCell ref="V7:W7"/>
    <mergeCell ref="AE6:AE7"/>
    <mergeCell ref="AG6:AG7"/>
    <mergeCell ref="AF6:AF7"/>
  </mergeCells>
  <phoneticPr fontId="6" type="noConversion"/>
  <pageMargins left="0.25" right="0.25" top="0.75" bottom="0.75" header="0.3" footer="0.3"/>
  <pageSetup paperSize="9" scale="8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Normal="100" workbookViewId="0">
      <selection activeCell="AB43" sqref="AB43"/>
    </sheetView>
  </sheetViews>
  <sheetFormatPr defaultRowHeight="12.75" x14ac:dyDescent="0.2"/>
  <cols>
    <col min="1" max="1" width="3.7109375" customWidth="1"/>
    <col min="2" max="2" width="15.5703125" customWidth="1"/>
    <col min="3" max="3" width="8" customWidth="1"/>
    <col min="4" max="4" width="7.85546875" customWidth="1"/>
    <col min="5" max="5" width="7.140625" customWidth="1"/>
    <col min="6" max="6" width="5.5703125" customWidth="1"/>
    <col min="7" max="7" width="8.7109375" customWidth="1"/>
    <col min="8" max="8" width="4.140625" customWidth="1"/>
    <col min="9" max="9" width="3.5703125" customWidth="1"/>
    <col min="10" max="10" width="5.140625" customWidth="1"/>
    <col min="11" max="11" width="4.28515625" customWidth="1"/>
    <col min="12" max="12" width="7.28515625" customWidth="1"/>
    <col min="13" max="13" width="5.5703125" customWidth="1"/>
    <col min="14" max="15" width="3.5703125" customWidth="1"/>
    <col min="16" max="16" width="3.42578125" customWidth="1"/>
    <col min="17" max="17" width="4" customWidth="1"/>
    <col min="18" max="18" width="3.5703125" customWidth="1"/>
    <col min="19" max="19" width="4" customWidth="1"/>
    <col min="20" max="20" width="3.7109375" customWidth="1"/>
    <col min="21" max="21" width="4" customWidth="1"/>
    <col min="22" max="22" width="3.42578125" customWidth="1"/>
    <col min="23" max="23" width="1.85546875" customWidth="1"/>
    <col min="24" max="24" width="3.5703125" customWidth="1"/>
    <col min="25" max="25" width="2.28515625" customWidth="1"/>
    <col min="26" max="26" width="3.140625" customWidth="1"/>
    <col min="27" max="27" width="2.42578125" customWidth="1"/>
    <col min="28" max="28" width="5.140625" customWidth="1"/>
    <col min="29" max="29" width="3.5703125" customWidth="1"/>
    <col min="30" max="30" width="6.28515625" customWidth="1"/>
    <col min="31" max="32" width="7.42578125" customWidth="1"/>
  </cols>
  <sheetData>
    <row r="1" spans="1:32" x14ac:dyDescent="0.2">
      <c r="K1" s="23" t="s">
        <v>34</v>
      </c>
      <c r="Q1" s="72" t="s">
        <v>93</v>
      </c>
      <c r="R1" s="72"/>
      <c r="S1" s="72"/>
      <c r="T1" s="72"/>
      <c r="U1" s="72"/>
      <c r="V1" s="72"/>
      <c r="W1" s="72"/>
      <c r="X1" s="72"/>
      <c r="Y1" s="72"/>
      <c r="Z1" s="72"/>
    </row>
    <row r="2" spans="1:32" x14ac:dyDescent="0.2">
      <c r="M2" s="30" t="s">
        <v>35</v>
      </c>
      <c r="N2" s="30"/>
      <c r="O2" s="30"/>
      <c r="P2" s="30"/>
      <c r="Q2" s="102" t="s">
        <v>74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32" ht="13.5" customHeight="1" x14ac:dyDescent="0.2">
      <c r="K3" s="29" t="s">
        <v>36</v>
      </c>
      <c r="N3" s="29"/>
      <c r="O3" s="29"/>
      <c r="P3" s="29"/>
      <c r="Q3" s="102" t="s">
        <v>58</v>
      </c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32" s="22" customFormat="1" ht="16.5" customHeight="1" x14ac:dyDescent="0.2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2" s="6" customFormat="1" ht="30" customHeight="1" thickBot="1" x14ac:dyDescent="0.25">
      <c r="B5" s="91" t="s">
        <v>48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2" s="6" customFormat="1" ht="21.75" customHeight="1" thickBot="1" x14ac:dyDescent="0.25">
      <c r="A6" s="107" t="s">
        <v>0</v>
      </c>
      <c r="B6" s="107" t="s">
        <v>40</v>
      </c>
      <c r="C6" s="107" t="s">
        <v>1</v>
      </c>
      <c r="D6" s="110" t="s">
        <v>41</v>
      </c>
      <c r="E6" s="110"/>
      <c r="F6" s="110"/>
      <c r="G6" s="110"/>
      <c r="H6" s="111"/>
      <c r="I6" s="115" t="s">
        <v>20</v>
      </c>
      <c r="J6" s="110"/>
      <c r="K6" s="110"/>
      <c r="L6" s="110"/>
      <c r="M6" s="111"/>
      <c r="N6" s="2" t="s">
        <v>18</v>
      </c>
      <c r="O6" s="3"/>
      <c r="P6" s="3"/>
      <c r="Q6" s="3"/>
      <c r="R6" s="3"/>
      <c r="S6" s="3"/>
      <c r="T6" s="4"/>
      <c r="U6" s="3"/>
      <c r="V6" s="2" t="s">
        <v>19</v>
      </c>
      <c r="W6" s="3"/>
      <c r="X6" s="3"/>
      <c r="Y6" s="3"/>
      <c r="Z6" s="5"/>
      <c r="AA6" s="5"/>
      <c r="AB6" s="116" t="s">
        <v>23</v>
      </c>
      <c r="AC6" s="116" t="s">
        <v>32</v>
      </c>
      <c r="AD6" s="116" t="s">
        <v>31</v>
      </c>
      <c r="AE6" s="90" t="s">
        <v>54</v>
      </c>
      <c r="AF6" s="90" t="s">
        <v>55</v>
      </c>
    </row>
    <row r="7" spans="1:32" s="6" customFormat="1" ht="100.5" customHeight="1" thickBot="1" x14ac:dyDescent="0.25">
      <c r="A7" s="108"/>
      <c r="B7" s="108"/>
      <c r="C7" s="108"/>
      <c r="D7" s="27" t="s">
        <v>42</v>
      </c>
      <c r="E7" s="27" t="s">
        <v>43</v>
      </c>
      <c r="F7" s="27" t="s">
        <v>44</v>
      </c>
      <c r="G7" s="27" t="s">
        <v>46</v>
      </c>
      <c r="H7" s="28" t="s">
        <v>45</v>
      </c>
      <c r="I7" s="9" t="s">
        <v>5</v>
      </c>
      <c r="J7" s="10" t="s">
        <v>6</v>
      </c>
      <c r="K7" s="10" t="s">
        <v>7</v>
      </c>
      <c r="L7" s="10" t="s">
        <v>8</v>
      </c>
      <c r="M7" s="11" t="s">
        <v>9</v>
      </c>
      <c r="N7" s="100" t="s">
        <v>10</v>
      </c>
      <c r="O7" s="93"/>
      <c r="P7" s="92" t="s">
        <v>11</v>
      </c>
      <c r="Q7" s="93"/>
      <c r="R7" s="92" t="s">
        <v>12</v>
      </c>
      <c r="S7" s="93"/>
      <c r="T7" s="92" t="s">
        <v>13</v>
      </c>
      <c r="U7" s="99"/>
      <c r="V7" s="100" t="s">
        <v>10</v>
      </c>
      <c r="W7" s="93"/>
      <c r="X7" s="101" t="s">
        <v>11</v>
      </c>
      <c r="Y7" s="93"/>
      <c r="Z7" s="92" t="s">
        <v>12</v>
      </c>
      <c r="AA7" s="99"/>
      <c r="AB7" s="117"/>
      <c r="AC7" s="117"/>
      <c r="AD7" s="117"/>
      <c r="AE7" s="90"/>
      <c r="AF7" s="90"/>
    </row>
    <row r="8" spans="1:32" s="20" customFormat="1" ht="28.5" customHeight="1" thickBot="1" x14ac:dyDescent="0.25">
      <c r="A8" s="109"/>
      <c r="B8" s="109"/>
      <c r="C8" s="12" t="s">
        <v>14</v>
      </c>
      <c r="D8" s="13" t="s">
        <v>14</v>
      </c>
      <c r="E8" s="13" t="s">
        <v>14</v>
      </c>
      <c r="F8" s="13"/>
      <c r="G8" s="13"/>
      <c r="H8" s="14" t="s">
        <v>14</v>
      </c>
      <c r="I8" s="15" t="s">
        <v>14</v>
      </c>
      <c r="J8" s="16" t="s">
        <v>14</v>
      </c>
      <c r="K8" s="16" t="s">
        <v>14</v>
      </c>
      <c r="L8" s="16" t="s">
        <v>14</v>
      </c>
      <c r="M8" s="17" t="s">
        <v>14</v>
      </c>
      <c r="N8" s="15" t="s">
        <v>15</v>
      </c>
      <c r="O8" s="13" t="s">
        <v>16</v>
      </c>
      <c r="P8" s="13" t="s">
        <v>15</v>
      </c>
      <c r="Q8" s="13" t="s">
        <v>16</v>
      </c>
      <c r="R8" s="13" t="s">
        <v>15</v>
      </c>
      <c r="S8" s="13" t="s">
        <v>16</v>
      </c>
      <c r="T8" s="13" t="s">
        <v>15</v>
      </c>
      <c r="U8" s="18" t="s">
        <v>16</v>
      </c>
      <c r="V8" s="15" t="s">
        <v>15</v>
      </c>
      <c r="W8" s="13" t="s">
        <v>16</v>
      </c>
      <c r="X8" s="13" t="s">
        <v>15</v>
      </c>
      <c r="Y8" s="13" t="s">
        <v>16</v>
      </c>
      <c r="Z8" s="13" t="s">
        <v>15</v>
      </c>
      <c r="AA8" s="18" t="s">
        <v>16</v>
      </c>
      <c r="AB8" s="44" t="s">
        <v>24</v>
      </c>
      <c r="AC8" s="44" t="s">
        <v>25</v>
      </c>
      <c r="AD8" s="44" t="s">
        <v>25</v>
      </c>
      <c r="AE8" s="70" t="s">
        <v>56</v>
      </c>
      <c r="AF8" s="70" t="s">
        <v>56</v>
      </c>
    </row>
    <row r="9" spans="1:32" s="24" customFormat="1" ht="12" thickBot="1" x14ac:dyDescent="0.25">
      <c r="A9" s="32">
        <v>1</v>
      </c>
      <c r="B9" s="33">
        <f>A9+1</f>
        <v>2</v>
      </c>
      <c r="C9" s="33">
        <f t="shared" ref="C9:AD9" si="0">B9+1</f>
        <v>3</v>
      </c>
      <c r="D9" s="33">
        <f t="shared" si="0"/>
        <v>4</v>
      </c>
      <c r="E9" s="33">
        <f t="shared" si="0"/>
        <v>5</v>
      </c>
      <c r="F9" s="33">
        <v>6</v>
      </c>
      <c r="G9" s="33">
        <v>7</v>
      </c>
      <c r="H9" s="33">
        <v>8</v>
      </c>
      <c r="I9" s="33">
        <f t="shared" si="0"/>
        <v>9</v>
      </c>
      <c r="J9" s="33">
        <f t="shared" si="0"/>
        <v>10</v>
      </c>
      <c r="K9" s="33">
        <f t="shared" si="0"/>
        <v>11</v>
      </c>
      <c r="L9" s="33">
        <f t="shared" si="0"/>
        <v>12</v>
      </c>
      <c r="M9" s="33">
        <f t="shared" si="0"/>
        <v>13</v>
      </c>
      <c r="N9" s="33">
        <f t="shared" si="0"/>
        <v>14</v>
      </c>
      <c r="O9" s="33">
        <f t="shared" si="0"/>
        <v>15</v>
      </c>
      <c r="P9" s="33">
        <f t="shared" si="0"/>
        <v>16</v>
      </c>
      <c r="Q9" s="33">
        <f t="shared" si="0"/>
        <v>17</v>
      </c>
      <c r="R9" s="33">
        <f t="shared" si="0"/>
        <v>18</v>
      </c>
      <c r="S9" s="33">
        <f t="shared" si="0"/>
        <v>19</v>
      </c>
      <c r="T9" s="33">
        <f t="shared" si="0"/>
        <v>20</v>
      </c>
      <c r="U9" s="33">
        <f t="shared" si="0"/>
        <v>21</v>
      </c>
      <c r="V9" s="33">
        <f t="shared" si="0"/>
        <v>22</v>
      </c>
      <c r="W9" s="33">
        <f t="shared" si="0"/>
        <v>23</v>
      </c>
      <c r="X9" s="33">
        <f t="shared" si="0"/>
        <v>24</v>
      </c>
      <c r="Y9" s="33">
        <f t="shared" si="0"/>
        <v>25</v>
      </c>
      <c r="Z9" s="33">
        <f t="shared" si="0"/>
        <v>26</v>
      </c>
      <c r="AA9" s="33">
        <f t="shared" si="0"/>
        <v>27</v>
      </c>
      <c r="AB9" s="33">
        <v>28</v>
      </c>
      <c r="AC9" s="34">
        <f t="shared" si="0"/>
        <v>29</v>
      </c>
      <c r="AD9" s="34">
        <f t="shared" si="0"/>
        <v>30</v>
      </c>
      <c r="AE9" s="71">
        <v>32</v>
      </c>
      <c r="AF9" s="71">
        <v>33</v>
      </c>
    </row>
    <row r="10" spans="1:32" ht="16.5" customHeight="1" x14ac:dyDescent="0.2">
      <c r="A10" s="35"/>
      <c r="B10" s="26" t="s">
        <v>60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35"/>
      <c r="O10" s="35"/>
      <c r="P10" s="35"/>
      <c r="Q10" s="35"/>
      <c r="R10" s="35"/>
      <c r="S10" s="35"/>
      <c r="T10" s="35"/>
      <c r="U10" s="35"/>
      <c r="V10" s="36"/>
      <c r="W10" s="36"/>
      <c r="X10" s="35"/>
      <c r="Y10" s="35"/>
      <c r="Z10" s="35"/>
      <c r="AA10" s="35"/>
      <c r="AB10" s="37"/>
      <c r="AC10" s="37"/>
      <c r="AD10" s="37"/>
      <c r="AE10" s="38"/>
      <c r="AF10" s="38"/>
    </row>
    <row r="11" spans="1:32" x14ac:dyDescent="0.2">
      <c r="A11" s="38">
        <v>1</v>
      </c>
      <c r="B11" s="38" t="s">
        <v>49</v>
      </c>
      <c r="C11" s="75">
        <v>0.57899999999999996</v>
      </c>
      <c r="D11" s="47"/>
      <c r="E11" s="47"/>
      <c r="F11" s="47"/>
      <c r="G11" s="75">
        <v>0.57899999999999996</v>
      </c>
      <c r="H11" s="47"/>
      <c r="I11" s="47"/>
      <c r="J11" s="48"/>
      <c r="K11" s="47"/>
      <c r="L11" s="75">
        <v>0.57899999999999996</v>
      </c>
      <c r="M11" s="4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>
        <v>6</v>
      </c>
      <c r="AF11" s="38"/>
    </row>
    <row r="12" spans="1:32" x14ac:dyDescent="0.2">
      <c r="A12" s="38">
        <f>A11+1</f>
        <v>2</v>
      </c>
      <c r="B12" s="38" t="s">
        <v>61</v>
      </c>
      <c r="C12" s="75">
        <v>0.5</v>
      </c>
      <c r="D12" s="47"/>
      <c r="E12" s="47"/>
      <c r="F12" s="47"/>
      <c r="G12" s="75">
        <v>0.5</v>
      </c>
      <c r="H12" s="47"/>
      <c r="I12" s="47"/>
      <c r="J12" s="47"/>
      <c r="K12" s="47"/>
      <c r="L12" s="75">
        <v>0.5</v>
      </c>
      <c r="M12" s="4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>
        <v>6</v>
      </c>
      <c r="AF12" s="38"/>
    </row>
    <row r="13" spans="1:32" x14ac:dyDescent="0.2">
      <c r="A13" s="38">
        <f t="shared" ref="A13:A23" si="1">A12+1</f>
        <v>3</v>
      </c>
      <c r="B13" s="38" t="s">
        <v>62</v>
      </c>
      <c r="C13" s="75">
        <v>0.33</v>
      </c>
      <c r="D13" s="47"/>
      <c r="E13" s="47"/>
      <c r="F13" s="47"/>
      <c r="G13" s="75">
        <v>0.33</v>
      </c>
      <c r="H13" s="47"/>
      <c r="I13" s="47"/>
      <c r="J13" s="47"/>
      <c r="K13" s="47"/>
      <c r="L13" s="75"/>
      <c r="M13" s="47">
        <v>0.33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>
        <v>6</v>
      </c>
      <c r="AF13" s="38"/>
    </row>
    <row r="14" spans="1:32" x14ac:dyDescent="0.2">
      <c r="A14" s="38">
        <f t="shared" si="1"/>
        <v>4</v>
      </c>
      <c r="B14" s="38" t="s">
        <v>50</v>
      </c>
      <c r="C14" s="75">
        <v>0.48</v>
      </c>
      <c r="D14" s="47"/>
      <c r="E14" s="47"/>
      <c r="F14" s="47"/>
      <c r="G14" s="75">
        <v>0.48</v>
      </c>
      <c r="H14" s="47"/>
      <c r="I14" s="47"/>
      <c r="J14" s="47"/>
      <c r="K14" s="47"/>
      <c r="L14" s="75">
        <v>0.48</v>
      </c>
      <c r="M14" s="4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>
        <v>6</v>
      </c>
      <c r="AF14" s="38"/>
    </row>
    <row r="15" spans="1:32" x14ac:dyDescent="0.2">
      <c r="A15" s="38">
        <f t="shared" si="1"/>
        <v>5</v>
      </c>
      <c r="B15" s="38" t="s">
        <v>63</v>
      </c>
      <c r="C15" s="75">
        <v>1000</v>
      </c>
      <c r="D15" s="47"/>
      <c r="E15" s="47"/>
      <c r="F15" s="47"/>
      <c r="G15" s="75">
        <v>1000</v>
      </c>
      <c r="H15" s="47"/>
      <c r="I15" s="47"/>
      <c r="J15" s="47"/>
      <c r="K15" s="47"/>
      <c r="L15" s="75">
        <v>1000</v>
      </c>
      <c r="M15" s="4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>
        <v>6</v>
      </c>
      <c r="AF15" s="38"/>
    </row>
    <row r="16" spans="1:32" x14ac:dyDescent="0.2">
      <c r="A16" s="38">
        <f t="shared" si="1"/>
        <v>6</v>
      </c>
      <c r="B16" s="38" t="s">
        <v>64</v>
      </c>
      <c r="C16" s="75">
        <v>0.46800000000000003</v>
      </c>
      <c r="D16" s="47"/>
      <c r="E16" s="47"/>
      <c r="F16" s="47"/>
      <c r="G16" s="75">
        <v>0.46800000000000003</v>
      </c>
      <c r="H16" s="47"/>
      <c r="I16" s="47"/>
      <c r="J16" s="47"/>
      <c r="K16" s="47"/>
      <c r="L16" s="75">
        <v>0.46800000000000003</v>
      </c>
      <c r="M16" s="4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>
        <v>6</v>
      </c>
      <c r="AF16" s="38"/>
    </row>
    <row r="17" spans="1:32" x14ac:dyDescent="0.2">
      <c r="A17" s="38">
        <f t="shared" si="1"/>
        <v>7</v>
      </c>
      <c r="B17" s="39" t="s">
        <v>65</v>
      </c>
      <c r="C17" s="75">
        <v>0.32600000000000001</v>
      </c>
      <c r="D17" s="47"/>
      <c r="E17" s="47"/>
      <c r="F17" s="47"/>
      <c r="G17" s="75">
        <v>0.32600000000000001</v>
      </c>
      <c r="H17" s="47"/>
      <c r="I17" s="47"/>
      <c r="J17" s="47"/>
      <c r="K17" s="47"/>
      <c r="L17" s="75">
        <v>0.32600000000000001</v>
      </c>
      <c r="M17" s="4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>
        <v>6</v>
      </c>
      <c r="AF17" s="38"/>
    </row>
    <row r="18" spans="1:32" x14ac:dyDescent="0.2">
      <c r="A18" s="38">
        <f t="shared" si="1"/>
        <v>8</v>
      </c>
      <c r="B18" s="38" t="s">
        <v>66</v>
      </c>
      <c r="C18" s="75">
        <v>0.5</v>
      </c>
      <c r="D18" s="47"/>
      <c r="E18" s="47"/>
      <c r="F18" s="47"/>
      <c r="G18" s="75">
        <v>0.5</v>
      </c>
      <c r="H18" s="47"/>
      <c r="I18" s="47"/>
      <c r="J18" s="47"/>
      <c r="K18" s="47"/>
      <c r="L18" s="75"/>
      <c r="M18" s="47">
        <v>0.5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>
        <v>6</v>
      </c>
      <c r="AF18" s="38"/>
    </row>
    <row r="19" spans="1:32" x14ac:dyDescent="0.2">
      <c r="A19" s="38">
        <f t="shared" si="1"/>
        <v>9</v>
      </c>
      <c r="B19" s="38" t="s">
        <v>67</v>
      </c>
      <c r="C19" s="75">
        <v>0.6</v>
      </c>
      <c r="D19" s="47"/>
      <c r="E19" s="47"/>
      <c r="F19" s="47"/>
      <c r="G19" s="75">
        <v>0.6</v>
      </c>
      <c r="H19" s="47"/>
      <c r="I19" s="47"/>
      <c r="J19" s="47"/>
      <c r="K19" s="47"/>
      <c r="L19" s="75"/>
      <c r="M19" s="47">
        <v>0.6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>
        <v>6</v>
      </c>
      <c r="AF19" s="38"/>
    </row>
    <row r="20" spans="1:32" x14ac:dyDescent="0.2">
      <c r="A20" s="38">
        <f t="shared" si="1"/>
        <v>10</v>
      </c>
      <c r="B20" s="38" t="s">
        <v>68</v>
      </c>
      <c r="C20" s="75">
        <v>0.5</v>
      </c>
      <c r="D20" s="47"/>
      <c r="E20" s="47"/>
      <c r="F20" s="47"/>
      <c r="G20" s="75">
        <v>0.5</v>
      </c>
      <c r="H20" s="47"/>
      <c r="I20" s="47"/>
      <c r="J20" s="47"/>
      <c r="K20" s="47"/>
      <c r="L20" s="75"/>
      <c r="M20" s="47">
        <v>0.5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>
        <v>6</v>
      </c>
      <c r="AF20" s="38"/>
    </row>
    <row r="21" spans="1:32" x14ac:dyDescent="0.2">
      <c r="A21" s="38">
        <f t="shared" si="1"/>
        <v>11</v>
      </c>
      <c r="B21" s="38" t="s">
        <v>69</v>
      </c>
      <c r="C21" s="75">
        <v>0.52</v>
      </c>
      <c r="D21" s="47"/>
      <c r="E21" s="47"/>
      <c r="F21" s="47"/>
      <c r="G21" s="75">
        <v>0.52</v>
      </c>
      <c r="H21" s="47"/>
      <c r="I21" s="47"/>
      <c r="J21" s="47"/>
      <c r="K21" s="47"/>
      <c r="L21" s="75"/>
      <c r="M21" s="47">
        <v>0.52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>
        <v>6</v>
      </c>
      <c r="AF21" s="38"/>
    </row>
    <row r="22" spans="1:32" x14ac:dyDescent="0.2">
      <c r="A22" s="38">
        <f t="shared" si="1"/>
        <v>12</v>
      </c>
      <c r="B22" s="38" t="s">
        <v>70</v>
      </c>
      <c r="C22" s="75">
        <v>0.5</v>
      </c>
      <c r="D22" s="47"/>
      <c r="E22" s="47"/>
      <c r="F22" s="47"/>
      <c r="G22" s="75">
        <v>0.5</v>
      </c>
      <c r="H22" s="47"/>
      <c r="I22" s="47"/>
      <c r="J22" s="47"/>
      <c r="K22" s="47"/>
      <c r="L22" s="75">
        <v>0.5</v>
      </c>
      <c r="M22" s="4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>
        <v>6</v>
      </c>
      <c r="AF22" s="38"/>
    </row>
    <row r="23" spans="1:32" x14ac:dyDescent="0.2">
      <c r="A23" s="38">
        <f t="shared" si="1"/>
        <v>13</v>
      </c>
      <c r="B23" s="38" t="s">
        <v>71</v>
      </c>
      <c r="C23" s="75">
        <v>0.5</v>
      </c>
      <c r="D23" s="47"/>
      <c r="E23" s="47"/>
      <c r="F23" s="47"/>
      <c r="G23" s="75">
        <v>0.5</v>
      </c>
      <c r="H23" s="47"/>
      <c r="I23" s="47"/>
      <c r="J23" s="47"/>
      <c r="K23" s="47"/>
      <c r="L23" s="75"/>
      <c r="M23" s="47">
        <v>0.5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>
        <v>6</v>
      </c>
      <c r="AF23" s="38"/>
    </row>
    <row r="24" spans="1:32" ht="14.25" customHeight="1" x14ac:dyDescent="0.2">
      <c r="A24" s="38"/>
      <c r="B24" s="40" t="s">
        <v>83</v>
      </c>
      <c r="C24" s="49">
        <f>SUM(C11:C23)</f>
        <v>1005.803</v>
      </c>
      <c r="D24" s="49"/>
      <c r="E24" s="49"/>
      <c r="F24" s="49"/>
      <c r="G24" s="49">
        <f>SUM(G11:G23)</f>
        <v>1005.803</v>
      </c>
      <c r="H24" s="49"/>
      <c r="I24" s="49"/>
      <c r="J24" s="49"/>
      <c r="K24" s="49"/>
      <c r="L24" s="49">
        <f>SUM(L11:L23)</f>
        <v>1002.853</v>
      </c>
      <c r="M24" s="84">
        <f>SUM(M13+M18+M19+M20+M21+M23)</f>
        <v>2.95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42">
        <v>6</v>
      </c>
      <c r="AF24" s="42"/>
    </row>
    <row r="25" spans="1:32" ht="26.25" customHeight="1" x14ac:dyDescent="0.2">
      <c r="A25" s="38"/>
      <c r="B25" s="76" t="s">
        <v>72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x14ac:dyDescent="0.2">
      <c r="A26" s="38">
        <v>20</v>
      </c>
      <c r="B26" s="78" t="s">
        <v>73</v>
      </c>
      <c r="C26" s="79">
        <v>0.17599999999999999</v>
      </c>
      <c r="D26" s="77"/>
      <c r="E26" s="77"/>
      <c r="F26" s="77"/>
      <c r="G26" s="80">
        <v>0.17599999999999999</v>
      </c>
      <c r="H26" s="77"/>
      <c r="I26" s="77"/>
      <c r="J26" s="77"/>
      <c r="K26" s="77"/>
      <c r="L26" s="80">
        <v>0.17599999999999999</v>
      </c>
      <c r="M26" s="8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>
        <v>6</v>
      </c>
      <c r="AF26" s="42"/>
    </row>
    <row r="27" spans="1:32" ht="12.75" customHeight="1" x14ac:dyDescent="0.2">
      <c r="A27" s="38"/>
      <c r="B27" s="81" t="s">
        <v>83</v>
      </c>
      <c r="C27" s="83">
        <f>SUM(C26)</f>
        <v>0.17599999999999999</v>
      </c>
      <c r="D27" s="82"/>
      <c r="E27" s="82"/>
      <c r="F27" s="82"/>
      <c r="G27" s="83">
        <f>G26</f>
        <v>0.17599999999999999</v>
      </c>
      <c r="H27" s="82"/>
      <c r="I27" s="82"/>
      <c r="J27" s="82"/>
      <c r="K27" s="82"/>
      <c r="L27" s="83">
        <f>L26</f>
        <v>0.17599999999999999</v>
      </c>
      <c r="M27" s="4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74"/>
      <c r="AF27" s="74"/>
    </row>
    <row r="28" spans="1:32" ht="25.5" x14ac:dyDescent="0.2">
      <c r="A28" s="38"/>
      <c r="B28" s="81" t="s">
        <v>75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4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74"/>
      <c r="AF28" s="74"/>
    </row>
    <row r="29" spans="1:32" x14ac:dyDescent="0.2">
      <c r="A29" s="38">
        <v>23</v>
      </c>
      <c r="B29" s="78" t="s">
        <v>76</v>
      </c>
      <c r="C29" s="77">
        <v>1.8</v>
      </c>
      <c r="D29" s="77"/>
      <c r="E29" s="77"/>
      <c r="F29" s="77"/>
      <c r="G29" s="77">
        <v>1.8</v>
      </c>
      <c r="H29" s="77"/>
      <c r="I29" s="77"/>
      <c r="J29" s="77"/>
      <c r="K29" s="77"/>
      <c r="L29" s="77">
        <v>1.8</v>
      </c>
      <c r="M29" s="47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74"/>
      <c r="AF29" s="74"/>
    </row>
    <row r="30" spans="1:32" x14ac:dyDescent="0.2">
      <c r="A30" s="38"/>
      <c r="B30" s="81" t="s">
        <v>92</v>
      </c>
      <c r="C30" s="82">
        <f>SUM(C29)</f>
        <v>1.8</v>
      </c>
      <c r="D30" s="82"/>
      <c r="E30" s="82"/>
      <c r="F30" s="82"/>
      <c r="G30" s="82">
        <f>G29</f>
        <v>1.8</v>
      </c>
      <c r="H30" s="82"/>
      <c r="I30" s="82"/>
      <c r="J30" s="82"/>
      <c r="K30" s="82"/>
      <c r="L30" s="82">
        <f>L29</f>
        <v>1.8</v>
      </c>
      <c r="M30" s="4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74"/>
      <c r="AF30" s="74"/>
    </row>
    <row r="31" spans="1:32" ht="25.5" x14ac:dyDescent="0.2">
      <c r="A31" s="38"/>
      <c r="B31" s="81" t="s">
        <v>78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4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74"/>
      <c r="AF31" s="74"/>
    </row>
    <row r="32" spans="1:32" x14ac:dyDescent="0.2">
      <c r="A32" s="38"/>
      <c r="B32" s="78" t="s">
        <v>79</v>
      </c>
      <c r="C32" s="77">
        <v>0.46</v>
      </c>
      <c r="D32" s="77"/>
      <c r="E32" s="77"/>
      <c r="F32" s="77"/>
      <c r="G32" s="77">
        <v>0.46</v>
      </c>
      <c r="H32" s="77"/>
      <c r="I32" s="77"/>
      <c r="J32" s="77"/>
      <c r="K32" s="77"/>
      <c r="L32" s="77"/>
      <c r="M32" s="47">
        <v>0.46</v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74">
        <v>6</v>
      </c>
      <c r="AF32" s="74"/>
    </row>
    <row r="33" spans="1:32" x14ac:dyDescent="0.2">
      <c r="A33" s="38"/>
      <c r="B33" s="81" t="s">
        <v>83</v>
      </c>
      <c r="C33" s="82">
        <f>SUM(C32)</f>
        <v>0.46</v>
      </c>
      <c r="D33" s="82"/>
      <c r="E33" s="82"/>
      <c r="F33" s="82"/>
      <c r="G33" s="82">
        <f>G32</f>
        <v>0.46</v>
      </c>
      <c r="H33" s="82"/>
      <c r="I33" s="82"/>
      <c r="J33" s="82"/>
      <c r="K33" s="82"/>
      <c r="L33" s="82"/>
      <c r="M33" s="49">
        <f>M32</f>
        <v>0.46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74"/>
      <c r="AF33" s="74"/>
    </row>
    <row r="34" spans="1:32" x14ac:dyDescent="0.2">
      <c r="A34" s="38"/>
      <c r="B34" s="81" t="s">
        <v>77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4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74"/>
      <c r="AF34" s="74"/>
    </row>
    <row r="35" spans="1:32" x14ac:dyDescent="0.2">
      <c r="A35" s="38"/>
      <c r="B35" s="78" t="s">
        <v>80</v>
      </c>
      <c r="C35" s="77">
        <v>0.8</v>
      </c>
      <c r="D35" s="77"/>
      <c r="E35" s="77"/>
      <c r="F35" s="77"/>
      <c r="G35" s="77">
        <v>0.8</v>
      </c>
      <c r="H35" s="77"/>
      <c r="I35" s="77"/>
      <c r="J35" s="77"/>
      <c r="K35" s="77"/>
      <c r="L35" s="77">
        <v>0.8</v>
      </c>
      <c r="M35" s="4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73">
        <v>6</v>
      </c>
      <c r="AF35" s="73"/>
    </row>
    <row r="36" spans="1:32" x14ac:dyDescent="0.2">
      <c r="A36" s="38"/>
      <c r="B36" s="78" t="s">
        <v>81</v>
      </c>
      <c r="C36" s="77">
        <v>0.11</v>
      </c>
      <c r="D36" s="77"/>
      <c r="E36" s="77"/>
      <c r="F36" s="77"/>
      <c r="G36" s="77">
        <v>0.11</v>
      </c>
      <c r="H36" s="77"/>
      <c r="I36" s="77"/>
      <c r="J36" s="77"/>
      <c r="K36" s="77"/>
      <c r="L36" s="77">
        <v>0.11</v>
      </c>
      <c r="M36" s="4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73">
        <v>6</v>
      </c>
      <c r="AF36" s="73"/>
    </row>
    <row r="37" spans="1:32" x14ac:dyDescent="0.2">
      <c r="A37" s="38"/>
      <c r="B37" s="78" t="s">
        <v>82</v>
      </c>
      <c r="C37" s="77">
        <v>0.1</v>
      </c>
      <c r="D37" s="77"/>
      <c r="E37" s="77"/>
      <c r="F37" s="77"/>
      <c r="G37" s="77">
        <v>0.1</v>
      </c>
      <c r="H37" s="77"/>
      <c r="I37" s="77"/>
      <c r="J37" s="77"/>
      <c r="K37" s="77"/>
      <c r="L37" s="77">
        <v>0.1</v>
      </c>
      <c r="M37" s="47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73">
        <v>6</v>
      </c>
      <c r="AF37" s="73"/>
    </row>
    <row r="38" spans="1:32" x14ac:dyDescent="0.2">
      <c r="A38" s="38"/>
      <c r="B38" s="81" t="s">
        <v>83</v>
      </c>
      <c r="C38" s="82">
        <f>SUM(C35:C37)</f>
        <v>1.01</v>
      </c>
      <c r="D38" s="82"/>
      <c r="E38" s="82"/>
      <c r="F38" s="82"/>
      <c r="G38" s="82">
        <f>G35+G36+G37</f>
        <v>1.01</v>
      </c>
      <c r="H38" s="82"/>
      <c r="I38" s="82"/>
      <c r="J38" s="82"/>
      <c r="K38" s="82"/>
      <c r="L38" s="82">
        <f>L35+L36+L37</f>
        <v>1.01</v>
      </c>
      <c r="M38" s="47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73"/>
      <c r="AF38" s="73"/>
    </row>
    <row r="39" spans="1:32" x14ac:dyDescent="0.2">
      <c r="A39" s="38"/>
      <c r="B39" s="39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73"/>
      <c r="AF39" s="73"/>
    </row>
    <row r="40" spans="1:32" s="43" customFormat="1" x14ac:dyDescent="0.2">
      <c r="A40" s="42"/>
      <c r="B40" s="42" t="s">
        <v>10</v>
      </c>
      <c r="C40" s="49">
        <f>SUM(C24+C27+C30+C33+C38)</f>
        <v>1009.249</v>
      </c>
      <c r="D40" s="49"/>
      <c r="E40" s="49"/>
      <c r="F40" s="49"/>
      <c r="G40" s="49">
        <f>SUM(G24+G27+G30+G33+G38)</f>
        <v>1009.249</v>
      </c>
      <c r="H40" s="49"/>
      <c r="I40" s="49"/>
      <c r="J40" s="50"/>
      <c r="K40" s="50"/>
      <c r="L40" s="50">
        <f>SUM(L24+L27+L30+L33+L38)</f>
        <v>1005.8389999999999</v>
      </c>
      <c r="M40" s="49">
        <f>SUM(M24+M33)</f>
        <v>3.41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73"/>
      <c r="AF40" s="73"/>
    </row>
    <row r="41" spans="1:32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4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73"/>
      <c r="AF41" s="73"/>
    </row>
    <row r="42" spans="1:32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3"/>
      <c r="AF42" s="73"/>
    </row>
    <row r="43" spans="1:32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3"/>
      <c r="AF43" s="73"/>
    </row>
    <row r="44" spans="1:32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73"/>
      <c r="AF44" s="73"/>
    </row>
    <row r="45" spans="1:32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2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2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2" s="1" customFormat="1" x14ac:dyDescent="0.2">
      <c r="A48" s="21" t="s">
        <v>27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/>
      <c r="AF48"/>
    </row>
    <row r="49" spans="1:32" s="1" customFormat="1" x14ac:dyDescent="0.2">
      <c r="A49" s="21" t="s">
        <v>57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 t="s">
        <v>28</v>
      </c>
      <c r="M49" s="22"/>
      <c r="N49" s="41"/>
      <c r="O49" s="41"/>
      <c r="P49" s="41"/>
      <c r="Q49" s="22"/>
      <c r="R49" s="22"/>
      <c r="S49" s="22"/>
      <c r="T49" s="103" t="s">
        <v>90</v>
      </c>
      <c r="U49" s="103"/>
      <c r="V49" s="103"/>
      <c r="W49" s="103"/>
      <c r="X49" s="103"/>
      <c r="Y49" s="103"/>
      <c r="Z49" s="22"/>
      <c r="AA49" s="22"/>
      <c r="AB49" s="114"/>
      <c r="AC49" s="114"/>
      <c r="AD49" s="22"/>
      <c r="AE49"/>
      <c r="AF49"/>
    </row>
    <row r="50" spans="1:32" s="1" customForma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13" t="s">
        <v>29</v>
      </c>
      <c r="N50" s="113"/>
      <c r="O50" s="113"/>
      <c r="P50" s="113"/>
      <c r="Q50" s="22"/>
      <c r="R50" s="22"/>
      <c r="S50" s="22"/>
      <c r="T50" s="22"/>
      <c r="U50" s="22"/>
      <c r="V50" s="113" t="s">
        <v>30</v>
      </c>
      <c r="W50" s="114"/>
      <c r="X50" s="22"/>
      <c r="Y50" s="22"/>
      <c r="Z50" s="22"/>
      <c r="AA50" s="22"/>
      <c r="AB50" s="30"/>
      <c r="AC50" s="22"/>
      <c r="AD50" s="22"/>
      <c r="AE50"/>
      <c r="AF50"/>
    </row>
    <row r="51" spans="1:32" s="1" customForma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114"/>
      <c r="X51" s="114"/>
      <c r="Y51" s="114"/>
      <c r="Z51" s="114"/>
      <c r="AA51" s="22"/>
      <c r="AB51" s="22"/>
      <c r="AC51" s="22"/>
      <c r="AD51" s="22"/>
      <c r="AE51"/>
      <c r="AF51"/>
    </row>
    <row r="52" spans="1:32" s="1" customFormat="1" x14ac:dyDescent="0.2">
      <c r="A52" s="21" t="s">
        <v>38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/>
      <c r="AF52"/>
    </row>
    <row r="53" spans="1:32" x14ac:dyDescent="0.2">
      <c r="A53" s="21" t="s">
        <v>39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 t="s">
        <v>28</v>
      </c>
      <c r="M53" s="22"/>
      <c r="N53" s="41"/>
      <c r="O53" s="41"/>
      <c r="P53" s="41"/>
      <c r="Q53" s="22"/>
      <c r="R53" s="22"/>
      <c r="S53" s="22"/>
      <c r="T53" s="103" t="s">
        <v>52</v>
      </c>
      <c r="U53" s="103"/>
      <c r="V53" s="103"/>
      <c r="W53" s="103"/>
      <c r="X53" s="103"/>
      <c r="Y53" s="103"/>
      <c r="Z53" s="22"/>
      <c r="AA53" s="22"/>
      <c r="AB53" s="114"/>
      <c r="AC53" s="114"/>
      <c r="AD53" s="22"/>
    </row>
    <row r="54" spans="1:32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13" t="s">
        <v>29</v>
      </c>
      <c r="N54" s="113"/>
      <c r="O54" s="113"/>
      <c r="P54" s="113"/>
      <c r="Q54" s="22"/>
      <c r="R54" s="22"/>
      <c r="S54" s="22"/>
      <c r="T54" s="22"/>
      <c r="U54" s="22"/>
      <c r="V54" s="113" t="s">
        <v>30</v>
      </c>
      <c r="W54" s="114"/>
      <c r="X54" s="22"/>
      <c r="Y54" s="22"/>
      <c r="Z54" s="22"/>
      <c r="AA54" s="22"/>
      <c r="AB54" s="30"/>
      <c r="AC54" s="22"/>
      <c r="AD54" s="22"/>
    </row>
    <row r="55" spans="1:32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2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2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2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2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</sheetData>
  <mergeCells count="30">
    <mergeCell ref="M54:P54"/>
    <mergeCell ref="V54:W54"/>
    <mergeCell ref="T49:Y49"/>
    <mergeCell ref="T53:Y53"/>
    <mergeCell ref="W51:Z51"/>
    <mergeCell ref="AF6:AF7"/>
    <mergeCell ref="AC6:AC7"/>
    <mergeCell ref="V7:W7"/>
    <mergeCell ref="AE6:AE7"/>
    <mergeCell ref="Z7:AA7"/>
    <mergeCell ref="A6:A8"/>
    <mergeCell ref="B6:B8"/>
    <mergeCell ref="C6:C7"/>
    <mergeCell ref="D6:H6"/>
    <mergeCell ref="AB6:AB7"/>
    <mergeCell ref="I6:M6"/>
    <mergeCell ref="N7:O7"/>
    <mergeCell ref="P7:Q7"/>
    <mergeCell ref="R7:S7"/>
    <mergeCell ref="T7:U7"/>
    <mergeCell ref="Q2:AC2"/>
    <mergeCell ref="Q3:AA3"/>
    <mergeCell ref="B4:AD4"/>
    <mergeCell ref="B5:AD5"/>
    <mergeCell ref="AB53:AC53"/>
    <mergeCell ref="AB49:AC49"/>
    <mergeCell ref="M50:P50"/>
    <mergeCell ref="V50:W50"/>
    <mergeCell ref="X7:Y7"/>
    <mergeCell ref="AD6:AD7"/>
  </mergeCells>
  <phoneticPr fontId="6" type="noConversion"/>
  <pageMargins left="0.67" right="0.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Протяженность ад МО</vt:lpstr>
      <vt:lpstr>Протяженность удс МО</vt:lpstr>
      <vt:lpstr>'Протяженность ад МО'!Заголовки_для_печати</vt:lpstr>
      <vt:lpstr>'Протяженность ад МО'!Область_печати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pl7</dc:creator>
  <cp:lastModifiedBy>admin</cp:lastModifiedBy>
  <cp:lastPrinted>2013-09-26T05:00:40Z</cp:lastPrinted>
  <dcterms:created xsi:type="dcterms:W3CDTF">2013-01-18T09:38:39Z</dcterms:created>
  <dcterms:modified xsi:type="dcterms:W3CDTF">2020-11-24T01:51:45Z</dcterms:modified>
</cp:coreProperties>
</file>